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7" firstSheet="0" activeTab="0"/>
  </bookViews>
  <sheets>
    <sheet name="Main" sheetId="1" state="visible" r:id="rId2"/>
    <sheet name="Instructions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<sst xmlns="http://schemas.openxmlformats.org/spreadsheetml/2006/main" count="91" uniqueCount="49">
  <si>
    <t xml:space="preserve">Unit</t>
  </si>
  <si>
    <t xml:space="preserve">Time</t>
  </si>
  <si>
    <t xml:space="preserve">ALU</t>
  </si>
  <si>
    <t xml:space="preserve">BUS</t>
  </si>
  <si>
    <t xml:space="preserve">CU</t>
  </si>
  <si>
    <t xml:space="preserve">MEM</t>
  </si>
  <si>
    <t xml:space="preserve">REG</t>
  </si>
  <si>
    <t xml:space="preserve">Class</t>
  </si>
  <si>
    <t xml:space="preserve">Cycles</t>
  </si>
  <si>
    <t xml:space="preserve">Unused</t>
  </si>
  <si>
    <t xml:space="preserve">Inst</t>
  </si>
  <si>
    <t xml:space="preserve">Frequency</t>
  </si>
  <si>
    <t xml:space="preserve">Instructions</t>
  </si>
  <si>
    <t xml:space="preserve">I/O</t>
  </si>
  <si>
    <t xml:space="preserve">Load</t>
  </si>
  <si>
    <t xml:space="preserve">Math</t>
  </si>
  <si>
    <t xml:space="preserve">ADDI</t>
  </si>
  <si>
    <t xml:space="preserve">JMP</t>
  </si>
  <si>
    <t xml:space="preserve">Cond</t>
  </si>
  <si>
    <t xml:space="preserve">Indirect</t>
  </si>
  <si>
    <t xml:space="preserve"> </t>
  </si>
  <si>
    <t xml:space="preserve">Clock</t>
  </si>
  <si>
    <t xml:space="preserve">ns</t>
  </si>
  <si>
    <t xml:space="preserve">Rate</t>
  </si>
  <si>
    <t xml:space="preserve">MHZ</t>
  </si>
  <si>
    <t xml:space="preserve">Total Time</t>
  </si>
  <si>
    <t xml:space="preserve">sec</t>
  </si>
  <si>
    <t xml:space="preserve">NS/Sec</t>
  </si>
  <si>
    <t xml:space="preserve">Hz/MHz</t>
  </si>
  <si>
    <t xml:space="preserve">Instruction</t>
  </si>
  <si>
    <t xml:space="preserve">Operations</t>
  </si>
  <si>
    <t xml:space="preserve">Individual Time</t>
  </si>
  <si>
    <t xml:space="preserve">Fetch</t>
  </si>
  <si>
    <t xml:space="preserve">Decode</t>
  </si>
  <si>
    <t xml:space="preserve">I</t>
  </si>
  <si>
    <t xml:space="preserve">READ</t>
  </si>
  <si>
    <t xml:space="preserve">WRITE</t>
  </si>
  <si>
    <t xml:space="preserve">II</t>
  </si>
  <si>
    <t xml:space="preserve">LOAD</t>
  </si>
  <si>
    <t xml:space="preserve">STORE</t>
  </si>
  <si>
    <t xml:space="preserve">III</t>
  </si>
  <si>
    <t xml:space="preserve">MATH</t>
  </si>
  <si>
    <t xml:space="preserve">IV</t>
  </si>
  <si>
    <t xml:space="preserve">V</t>
  </si>
  <si>
    <t xml:space="preserve">Jump</t>
  </si>
  <si>
    <t xml:space="preserve">PC</t>
  </si>
  <si>
    <t xml:space="preserve">VI</t>
  </si>
  <si>
    <t xml:space="preserve">Conditional</t>
  </si>
  <si>
    <t xml:space="preserve">VII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</si>
</sst>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0%"/>
    <numFmt numFmtId="167" formatCode="0.00"/>
    <numFmt numFmtId="168" formatCode="0.00E+00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8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C19" activeCellId="0" sqref="C19"/>
    </sheetView>
  </sheetViews>
  <sheetFormatPr defaultRowHeight="12.8"/>
  <cols>
    <col collapsed="false" hidden="false" max="1" min="1" style="0" width="5.80612244897959"/>
    <col collapsed="false" hidden="false" max="2" min="2" style="0" width="5.66836734693878"/>
    <col collapsed="false" hidden="false" max="3" min="3" style="0" width="7.29081632653061"/>
    <col collapsed="false" hidden="false" max="4" min="4" style="0" width="7.96428571428571"/>
    <col collapsed="false" hidden="false" max="5" min="5" style="0" width="7.69387755102041"/>
    <col collapsed="false" hidden="false" max="1025" min="6" style="0" width="11.3418367346939"/>
  </cols>
  <sheetData>
    <row r="1" customFormat="false" ht="12.8" hidden="false" customHeight="false" outlineLevel="0" collapsed="false">
      <c r="A1" s="1" t="s">
        <v>0</v>
      </c>
      <c r="B1" s="1" t="s">
        <v>1</v>
      </c>
    </row>
    <row r="2" customFormat="false" ht="12.8" hidden="false" customHeight="false" outlineLevel="0" collapsed="false">
      <c r="A2" s="0" t="s">
        <v>2</v>
      </c>
      <c r="B2" s="0" t="n">
        <v>70</v>
      </c>
    </row>
    <row r="3" customFormat="false" ht="12.8" hidden="false" customHeight="false" outlineLevel="0" collapsed="false">
      <c r="A3" s="0" t="s">
        <v>3</v>
      </c>
      <c r="B3" s="0" t="n">
        <v>10</v>
      </c>
    </row>
    <row r="4" customFormat="false" ht="12.8" hidden="false" customHeight="false" outlineLevel="0" collapsed="false">
      <c r="A4" s="0" t="s">
        <v>4</v>
      </c>
      <c r="B4" s="0" t="n">
        <v>20</v>
      </c>
    </row>
    <row r="5" customFormat="false" ht="12.8" hidden="false" customHeight="false" outlineLevel="0" collapsed="false">
      <c r="A5" s="0" t="s">
        <v>5</v>
      </c>
      <c r="B5" s="0" t="n">
        <v>80</v>
      </c>
    </row>
    <row r="6" customFormat="false" ht="12.8" hidden="false" customHeight="false" outlineLevel="0" collapsed="false">
      <c r="A6" s="0" t="s">
        <v>6</v>
      </c>
      <c r="B6" s="0" t="n">
        <v>20</v>
      </c>
    </row>
    <row r="9" customFormat="false" ht="12.8" hidden="false" customHeight="false" outlineLevel="0" collapsed="false">
      <c r="A9" s="2" t="s">
        <v>7</v>
      </c>
      <c r="B9" s="2" t="s">
        <v>1</v>
      </c>
      <c r="C9" s="2" t="s">
        <v>8</v>
      </c>
      <c r="D9" s="2" t="s">
        <v>9</v>
      </c>
      <c r="E9" s="2" t="s">
        <v>10</v>
      </c>
      <c r="F9" s="2" t="s">
        <v>11</v>
      </c>
      <c r="G9" s="3" t="s">
        <v>12</v>
      </c>
      <c r="H9" s="3" t="s">
        <v>8</v>
      </c>
      <c r="I9" s="3" t="s">
        <v>1</v>
      </c>
    </row>
    <row r="10" customFormat="false" ht="12.8" hidden="false" customHeight="false" outlineLevel="0" collapsed="false">
      <c r="A10" s="0" t="str">
        <f aca="false">Instructions!A13</f>
        <v>I</v>
      </c>
      <c r="B10" s="0" t="n">
        <f aca="false">Instructions!E13</f>
        <v>190</v>
      </c>
      <c r="C10" s="0" t="n">
        <f aca="false">ROUNDUP(B10/C$19,0)</f>
        <v>2</v>
      </c>
      <c r="D10" s="0" t="n">
        <f aca="false">C10*C$19-B10</f>
        <v>10</v>
      </c>
      <c r="E10" s="0" t="s">
        <v>13</v>
      </c>
      <c r="F10" s="4" t="n">
        <v>0.05</v>
      </c>
      <c r="G10" s="5" t="n">
        <f aca="false">F10*C$21</f>
        <v>50000</v>
      </c>
      <c r="H10" s="5" t="n">
        <f aca="false">G10*C10</f>
        <v>100000</v>
      </c>
      <c r="I10" s="5" t="n">
        <f aca="false">H10*C$19</f>
        <v>10000000</v>
      </c>
    </row>
    <row r="11" customFormat="false" ht="12.8" hidden="false" customHeight="false" outlineLevel="0" collapsed="false">
      <c r="A11" s="0" t="str">
        <f aca="false">Instructions!A16</f>
        <v>II</v>
      </c>
      <c r="B11" s="0" t="n">
        <f aca="false">Instructions!E16</f>
        <v>300</v>
      </c>
      <c r="C11" s="0" t="n">
        <f aca="false">ROUNDUP(B11/C$19,0)</f>
        <v>3</v>
      </c>
      <c r="D11" s="0" t="n">
        <f aca="false">C11*C$19-B11</f>
        <v>0</v>
      </c>
      <c r="E11" s="0" t="s">
        <v>14</v>
      </c>
      <c r="F11" s="4" t="n">
        <v>0.25</v>
      </c>
      <c r="G11" s="5" t="n">
        <f aca="false">F11*C$21</f>
        <v>250000</v>
      </c>
      <c r="H11" s="5" t="n">
        <f aca="false">G11*C11</f>
        <v>750000</v>
      </c>
      <c r="I11" s="5" t="n">
        <f aca="false">H11*C$19</f>
        <v>75000000</v>
      </c>
    </row>
    <row r="12" customFormat="false" ht="12.8" hidden="false" customHeight="false" outlineLevel="0" collapsed="false">
      <c r="A12" s="0" t="str">
        <f aca="false">Instructions!A22</f>
        <v>III</v>
      </c>
      <c r="B12" s="0" t="n">
        <f aca="false">Instructions!E22</f>
        <v>370</v>
      </c>
      <c r="C12" s="0" t="n">
        <f aca="false">ROUNDUP(B12/C$19,0)</f>
        <v>4</v>
      </c>
      <c r="D12" s="0" t="n">
        <f aca="false">C12*C$19-B12</f>
        <v>30</v>
      </c>
      <c r="E12" s="0" t="s">
        <v>15</v>
      </c>
      <c r="F12" s="4" t="n">
        <v>0.3</v>
      </c>
      <c r="G12" s="5" t="n">
        <f aca="false">F12*C$21</f>
        <v>300000</v>
      </c>
      <c r="H12" s="5" t="n">
        <f aca="false">G12*C12</f>
        <v>1200000</v>
      </c>
      <c r="I12" s="5" t="n">
        <f aca="false">H12*C$19</f>
        <v>120000000</v>
      </c>
    </row>
    <row r="13" customFormat="false" ht="12.8" hidden="false" customHeight="false" outlineLevel="0" collapsed="false">
      <c r="A13" s="0" t="str">
        <f aca="false">Instructions!A29</f>
        <v>IV</v>
      </c>
      <c r="B13" s="0" t="n">
        <f aca="false">Instructions!E29</f>
        <v>260</v>
      </c>
      <c r="C13" s="0" t="n">
        <f aca="false">ROUNDUP(B13/C$19,0)</f>
        <v>3</v>
      </c>
      <c r="D13" s="0" t="n">
        <f aca="false">C13*C$19-B13</f>
        <v>40</v>
      </c>
      <c r="E13" s="0" t="s">
        <v>16</v>
      </c>
      <c r="F13" s="4" t="n">
        <v>0.15</v>
      </c>
      <c r="G13" s="5" t="n">
        <f aca="false">F13*C$21</f>
        <v>150000</v>
      </c>
      <c r="H13" s="5" t="n">
        <f aca="false">G13*C13</f>
        <v>450000</v>
      </c>
      <c r="I13" s="5" t="n">
        <f aca="false">H13*C$19</f>
        <v>45000000</v>
      </c>
    </row>
    <row r="14" customFormat="false" ht="12.8" hidden="false" customHeight="false" outlineLevel="0" collapsed="false">
      <c r="A14" s="0" t="str">
        <f aca="false">Instructions!A33</f>
        <v>V</v>
      </c>
      <c r="B14" s="0" t="n">
        <f aca="false">Instructions!E33</f>
        <v>250</v>
      </c>
      <c r="C14" s="0" t="n">
        <f aca="false">ROUNDUP(B14/C$19,0)</f>
        <v>3</v>
      </c>
      <c r="D14" s="0" t="n">
        <f aca="false">C14*C$19-B14</f>
        <v>50</v>
      </c>
      <c r="E14" s="0" t="s">
        <v>17</v>
      </c>
      <c r="F14" s="4" t="n">
        <v>0.1</v>
      </c>
      <c r="G14" s="5" t="n">
        <f aca="false">F14*C$21</f>
        <v>100000</v>
      </c>
      <c r="H14" s="5" t="n">
        <f aca="false">G14*C14</f>
        <v>300000</v>
      </c>
      <c r="I14" s="5" t="n">
        <f aca="false">H14*C$19</f>
        <v>30000000</v>
      </c>
    </row>
    <row r="15" customFormat="false" ht="12.8" hidden="false" customHeight="false" outlineLevel="0" collapsed="false">
      <c r="A15" s="0" t="str">
        <f aca="false">Instructions!A36</f>
        <v>VI</v>
      </c>
      <c r="B15" s="0" t="n">
        <f aca="false">Instructions!E36</f>
        <v>330</v>
      </c>
      <c r="C15" s="0" t="n">
        <f aca="false">ROUNDUP(B15/C$19,0)</f>
        <v>4</v>
      </c>
      <c r="D15" s="0" t="n">
        <f aca="false">C15*C$19-B15</f>
        <v>70</v>
      </c>
      <c r="E15" s="0" t="s">
        <v>18</v>
      </c>
      <c r="F15" s="4" t="n">
        <v>0.12</v>
      </c>
      <c r="G15" s="5" t="n">
        <f aca="false">F15*C$21</f>
        <v>120000</v>
      </c>
      <c r="H15" s="5" t="n">
        <f aca="false">G15*C15</f>
        <v>480000</v>
      </c>
      <c r="I15" s="5" t="n">
        <f aca="false">H15*C$19</f>
        <v>48000000</v>
      </c>
    </row>
    <row r="16" customFormat="false" ht="12.8" hidden="false" customHeight="false" outlineLevel="0" collapsed="false">
      <c r="A16" s="0" t="str">
        <f aca="false">Instructions!A40</f>
        <v>VII</v>
      </c>
      <c r="B16" s="0" t="n">
        <f aca="false">Instructions!E40</f>
        <v>380</v>
      </c>
      <c r="C16" s="0" t="n">
        <f aca="false">ROUNDUP(B16/C$19,0)</f>
        <v>4</v>
      </c>
      <c r="D16" s="0" t="n">
        <f aca="false">C16*C$19-B16</f>
        <v>20</v>
      </c>
      <c r="E16" s="0" t="s">
        <v>19</v>
      </c>
      <c r="F16" s="4" t="n">
        <v>0.03</v>
      </c>
      <c r="G16" s="5" t="n">
        <f aca="false">F16*C$21</f>
        <v>30000</v>
      </c>
      <c r="H16" s="5" t="n">
        <f aca="false">G16*C16</f>
        <v>120000</v>
      </c>
      <c r="I16" s="5" t="n">
        <f aca="false">H16*C$19</f>
        <v>12000000</v>
      </c>
    </row>
    <row r="17" customFormat="false" ht="12.8" hidden="false" customHeight="false" outlineLevel="0" collapsed="false">
      <c r="F17" s="4" t="n">
        <f aca="false">SUM(F10:F16)</f>
        <v>1</v>
      </c>
      <c r="G17" s="5" t="s">
        <v>20</v>
      </c>
      <c r="H17" s="5" t="n">
        <f aca="false">SUM(H10:H16)</f>
        <v>3400000</v>
      </c>
      <c r="I17" s="5" t="n">
        <f aca="false">SUM(I10:I16)</f>
        <v>340000000</v>
      </c>
    </row>
    <row r="19" customFormat="false" ht="12.8" hidden="false" customHeight="false" outlineLevel="0" collapsed="false">
      <c r="A19" s="6" t="s">
        <v>21</v>
      </c>
      <c r="B19" s="6"/>
      <c r="C19" s="0" t="n">
        <v>100</v>
      </c>
      <c r="D19" s="0" t="s">
        <v>22</v>
      </c>
      <c r="E19" s="2" t="s">
        <v>23</v>
      </c>
      <c r="F19" s="7" t="n">
        <f aca="false">1/(C19/C27)/C28</f>
        <v>10</v>
      </c>
      <c r="G19" s="0" t="s">
        <v>24</v>
      </c>
    </row>
    <row r="20" customFormat="false" ht="12.8" hidden="false" customHeight="false" outlineLevel="0" collapsed="false">
      <c r="A20" s="6" t="s">
        <v>11</v>
      </c>
      <c r="B20" s="6"/>
      <c r="C20" s="0" t="s">
        <v>20</v>
      </c>
    </row>
    <row r="21" customFormat="false" ht="12.8" hidden="false" customHeight="false" outlineLevel="0" collapsed="false">
      <c r="A21" s="6" t="s">
        <v>12</v>
      </c>
      <c r="B21" s="6"/>
      <c r="C21" s="8" t="n">
        <v>1000000</v>
      </c>
      <c r="D21" s="8"/>
      <c r="E21" s="8"/>
    </row>
    <row r="22" customFormat="false" ht="12.8" hidden="false" customHeight="false" outlineLevel="0" collapsed="false">
      <c r="A22" s="2"/>
      <c r="B22" s="2"/>
    </row>
    <row r="23" customFormat="false" ht="12.8" hidden="false" customHeight="false" outlineLevel="0" collapsed="false">
      <c r="A23" s="6" t="s">
        <v>25</v>
      </c>
      <c r="B23" s="6"/>
      <c r="C23" s="0" t="n">
        <f aca="false">I17/C27</f>
        <v>0.34</v>
      </c>
      <c r="D23" s="0" t="s">
        <v>26</v>
      </c>
    </row>
    <row r="24" customFormat="false" ht="12.8" hidden="false" customHeight="false" outlineLevel="0" collapsed="false">
      <c r="A24" s="2"/>
      <c r="B24" s="2"/>
    </row>
    <row r="25" customFormat="false" ht="12.8" hidden="false" customHeight="false" outlineLevel="0" collapsed="false">
      <c r="A25" s="2"/>
      <c r="B25" s="2"/>
    </row>
    <row r="26" customFormat="false" ht="12.8" hidden="false" customHeight="false" outlineLevel="0" collapsed="false">
      <c r="A26" s="2"/>
      <c r="B26" s="2"/>
    </row>
    <row r="27" customFormat="false" ht="12.8" hidden="false" customHeight="false" outlineLevel="0" collapsed="false">
      <c r="A27" s="6" t="s">
        <v>27</v>
      </c>
      <c r="B27" s="6"/>
      <c r="C27" s="9" t="n">
        <v>1000000000</v>
      </c>
      <c r="D27" s="9"/>
    </row>
    <row r="28" customFormat="false" ht="12.8" hidden="false" customHeight="false" outlineLevel="0" collapsed="false">
      <c r="A28" s="6" t="s">
        <v>28</v>
      </c>
      <c r="B28" s="6"/>
      <c r="C28" s="10" t="n">
        <v>1000000</v>
      </c>
      <c r="D28" s="10"/>
    </row>
  </sheetData>
  <mergeCells count="9">
    <mergeCell ref="A19:B19"/>
    <mergeCell ref="A20:B20"/>
    <mergeCell ref="A21:B21"/>
    <mergeCell ref="C21:E21"/>
    <mergeCell ref="A23:B23"/>
    <mergeCell ref="A27:B27"/>
    <mergeCell ref="C27:D27"/>
    <mergeCell ref="A28:B28"/>
    <mergeCell ref="C28:D2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4:E45"/>
  <sheetViews>
    <sheetView windowProtection="true"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0" ySplit="4" topLeftCell="A5" activePane="bottomLeft" state="frozen"/>
      <selection pane="topLeft" activeCell="A1" activeCellId="0" sqref="A1"/>
      <selection pane="bottomLeft" activeCell="C14" activeCellId="0" sqref="C14"/>
    </sheetView>
  </sheetViews>
  <sheetFormatPr defaultRowHeight="12.8"/>
  <cols>
    <col collapsed="false" hidden="false" max="3" min="1" style="0" width="11.3418367346939"/>
    <col collapsed="false" hidden="false" max="4" min="4" style="0" width="9.71938775510204"/>
    <col collapsed="false" hidden="false" max="5" min="5" style="0" width="7.1530612244898"/>
    <col collapsed="false" hidden="false" max="1025" min="6" style="0" width="11.3418367346939"/>
  </cols>
  <sheetData>
    <row r="4" customFormat="false" ht="32.45" hidden="false" customHeight="true" outlineLevel="0" collapsed="false">
      <c r="A4" s="11" t="s">
        <v>7</v>
      </c>
      <c r="B4" s="11" t="s">
        <v>29</v>
      </c>
      <c r="C4" s="11" t="s">
        <v>30</v>
      </c>
      <c r="D4" s="11" t="s">
        <v>31</v>
      </c>
      <c r="E4" s="11" t="s">
        <v>25</v>
      </c>
    </row>
    <row r="5" customFormat="false" ht="12.8" hidden="false" customHeight="false" outlineLevel="0" collapsed="false">
      <c r="B5" s="0" t="s">
        <v>32</v>
      </c>
      <c r="C5" s="0" t="s">
        <v>3</v>
      </c>
      <c r="D5" s="0" t="n">
        <f aca="false">VLOOKUP(C5,Main!A$2:B$6,2)</f>
        <v>10</v>
      </c>
      <c r="E5" s="0" t="n">
        <f aca="false">SUM(D5:D9)</f>
        <v>140</v>
      </c>
    </row>
    <row r="6" customFormat="false" ht="12.8" hidden="false" customHeight="false" outlineLevel="0" collapsed="false">
      <c r="C6" s="0" t="s">
        <v>6</v>
      </c>
      <c r="D6" s="0" t="n">
        <f aca="false">VLOOKUP(C6,Main!A$2:B$6,2)</f>
        <v>20</v>
      </c>
    </row>
    <row r="7" customFormat="false" ht="12.8" hidden="false" customHeight="false" outlineLevel="0" collapsed="false">
      <c r="C7" s="0" t="s">
        <v>5</v>
      </c>
      <c r="D7" s="0" t="n">
        <f aca="false">VLOOKUP(C7,Main!A$2:B$6,2)</f>
        <v>80</v>
      </c>
    </row>
    <row r="8" customFormat="false" ht="12.8" hidden="false" customHeight="false" outlineLevel="0" collapsed="false">
      <c r="C8" s="0" t="s">
        <v>3</v>
      </c>
      <c r="D8" s="0" t="n">
        <f aca="false">VLOOKUP(C8,Main!A$2:B$6,2)</f>
        <v>10</v>
      </c>
    </row>
    <row r="9" customFormat="false" ht="12.8" hidden="false" customHeight="false" outlineLevel="0" collapsed="false">
      <c r="C9" s="0" t="s">
        <v>6</v>
      </c>
      <c r="D9" s="0" t="n">
        <f aca="false">VLOOKUP(C9,Main!A$2:B$6,2)</f>
        <v>20</v>
      </c>
    </row>
    <row r="11" customFormat="false" ht="12.8" hidden="false" customHeight="false" outlineLevel="0" collapsed="false">
      <c r="B11" s="0" t="s">
        <v>33</v>
      </c>
      <c r="C11" s="0" t="s">
        <v>4</v>
      </c>
      <c r="D11" s="0" t="n">
        <f aca="false">VLOOKUP(C11,Main!A$2:B$6,2)</f>
        <v>20</v>
      </c>
      <c r="E11" s="0" t="n">
        <f aca="false">D11</f>
        <v>20</v>
      </c>
    </row>
    <row r="13" customFormat="false" ht="12.8" hidden="false" customHeight="false" outlineLevel="0" collapsed="false">
      <c r="A13" s="0" t="s">
        <v>34</v>
      </c>
      <c r="B13" s="0" t="s">
        <v>35</v>
      </c>
      <c r="C13" s="0" t="s">
        <v>3</v>
      </c>
      <c r="D13" s="0" t="n">
        <f aca="false">VLOOKUP(C13,Main!A$2:B$6,2)</f>
        <v>10</v>
      </c>
      <c r="E13" s="0" t="n">
        <f aca="false">SUM(D13:D14)+E11+E5</f>
        <v>190</v>
      </c>
    </row>
    <row r="14" customFormat="false" ht="12.8" hidden="false" customHeight="false" outlineLevel="0" collapsed="false">
      <c r="B14" s="0" t="s">
        <v>36</v>
      </c>
      <c r="C14" s="0" t="s">
        <v>6</v>
      </c>
      <c r="D14" s="0" t="n">
        <f aca="false">VLOOKUP(C14,Main!A$2:B$6,2)</f>
        <v>20</v>
      </c>
    </row>
    <row r="16" customFormat="false" ht="12.8" hidden="false" customHeight="false" outlineLevel="0" collapsed="false">
      <c r="A16" s="0" t="s">
        <v>37</v>
      </c>
      <c r="B16" s="0" t="s">
        <v>38</v>
      </c>
      <c r="C16" s="0" t="s">
        <v>3</v>
      </c>
      <c r="D16" s="0" t="n">
        <f aca="false">VLOOKUP(C16,Main!A$2:B$6,2)</f>
        <v>10</v>
      </c>
      <c r="E16" s="0" t="n">
        <f aca="false">SUM(D16:D20)+E11+E5</f>
        <v>300</v>
      </c>
    </row>
    <row r="17" customFormat="false" ht="12.8" hidden="false" customHeight="false" outlineLevel="0" collapsed="false">
      <c r="B17" s="0" t="s">
        <v>39</v>
      </c>
      <c r="C17" s="0" t="s">
        <v>6</v>
      </c>
      <c r="D17" s="0" t="n">
        <f aca="false">VLOOKUP(C17,Main!A$2:B$6,2)</f>
        <v>20</v>
      </c>
    </row>
    <row r="18" customFormat="false" ht="12.8" hidden="false" customHeight="false" outlineLevel="0" collapsed="false">
      <c r="C18" s="0" t="s">
        <v>5</v>
      </c>
      <c r="D18" s="0" t="n">
        <f aca="false">VLOOKUP(C18,Main!A$2:B$6,2)</f>
        <v>80</v>
      </c>
    </row>
    <row r="19" customFormat="false" ht="12.8" hidden="false" customHeight="false" outlineLevel="0" collapsed="false">
      <c r="C19" s="0" t="s">
        <v>3</v>
      </c>
      <c r="D19" s="0" t="n">
        <f aca="false">VLOOKUP(C19,Main!A$2:B$6,2)</f>
        <v>10</v>
      </c>
    </row>
    <row r="20" customFormat="false" ht="12.8" hidden="false" customHeight="false" outlineLevel="0" collapsed="false">
      <c r="C20" s="0" t="s">
        <v>6</v>
      </c>
      <c r="D20" s="0" t="n">
        <f aca="false">VLOOKUP(C20,Main!A$2:B$6,2)</f>
        <v>20</v>
      </c>
    </row>
    <row r="22" customFormat="false" ht="12.8" hidden="false" customHeight="false" outlineLevel="0" collapsed="false">
      <c r="A22" s="0" t="s">
        <v>40</v>
      </c>
      <c r="B22" s="0" t="s">
        <v>41</v>
      </c>
      <c r="C22" s="0" t="s">
        <v>3</v>
      </c>
      <c r="D22" s="0" t="n">
        <f aca="false">VLOOKUP(C22,Main!A$2:B$6,2)</f>
        <v>10</v>
      </c>
      <c r="E22" s="0" t="n">
        <f aca="false">SUM(D22:D27)+E5+E11</f>
        <v>370</v>
      </c>
    </row>
    <row r="23" customFormat="false" ht="12.8" hidden="false" customHeight="false" outlineLevel="0" collapsed="false">
      <c r="C23" s="0" t="s">
        <v>6</v>
      </c>
      <c r="D23" s="0" t="n">
        <f aca="false">VLOOKUP(C23,Main!A$2:B$6,2)</f>
        <v>20</v>
      </c>
    </row>
    <row r="24" customFormat="false" ht="12.8" hidden="false" customHeight="false" outlineLevel="0" collapsed="false">
      <c r="C24" s="0" t="s">
        <v>5</v>
      </c>
      <c r="D24" s="0" t="n">
        <f aca="false">VLOOKUP(C24,Main!A$2:B$6,2)</f>
        <v>80</v>
      </c>
    </row>
    <row r="25" customFormat="false" ht="12.8" hidden="false" customHeight="false" outlineLevel="0" collapsed="false">
      <c r="C25" s="0" t="s">
        <v>3</v>
      </c>
      <c r="D25" s="0" t="n">
        <f aca="false">VLOOKUP(C25,Main!A$2:B$6,2)</f>
        <v>10</v>
      </c>
    </row>
    <row r="26" customFormat="false" ht="12.8" hidden="false" customHeight="false" outlineLevel="0" collapsed="false">
      <c r="C26" s="0" t="s">
        <v>2</v>
      </c>
      <c r="D26" s="0" t="n">
        <f aca="false">VLOOKUP(C26,Main!A$2:B$6,2)</f>
        <v>70</v>
      </c>
    </row>
    <row r="27" customFormat="false" ht="12.8" hidden="false" customHeight="false" outlineLevel="0" collapsed="false">
      <c r="C27" s="0" t="s">
        <v>6</v>
      </c>
      <c r="D27" s="0" t="n">
        <f aca="false">VLOOKUP(C27,Main!A$2:B$6,2)</f>
        <v>20</v>
      </c>
    </row>
    <row r="29" customFormat="false" ht="12.8" hidden="false" customHeight="false" outlineLevel="0" collapsed="false">
      <c r="A29" s="0" t="s">
        <v>42</v>
      </c>
      <c r="B29" s="0" t="s">
        <v>16</v>
      </c>
      <c r="C29" s="0" t="s">
        <v>3</v>
      </c>
      <c r="D29" s="0" t="n">
        <f aca="false">VLOOKUP(C29,Main!A$2:B$6,2)</f>
        <v>10</v>
      </c>
      <c r="E29" s="0" t="n">
        <f aca="false">SUM(D29:D31)+E5+E11</f>
        <v>260</v>
      </c>
    </row>
    <row r="30" customFormat="false" ht="12.8" hidden="false" customHeight="false" outlineLevel="0" collapsed="false">
      <c r="C30" s="0" t="s">
        <v>2</v>
      </c>
      <c r="D30" s="0" t="n">
        <f aca="false">VLOOKUP(C30,Main!A$2:B$6,2)</f>
        <v>70</v>
      </c>
    </row>
    <row r="31" customFormat="false" ht="12.8" hidden="false" customHeight="false" outlineLevel="0" collapsed="false">
      <c r="C31" s="0" t="s">
        <v>6</v>
      </c>
      <c r="D31" s="0" t="n">
        <f aca="false">VLOOKUP(C31,Main!A$2:B$6,2)</f>
        <v>20</v>
      </c>
    </row>
    <row r="33" customFormat="false" ht="12.8" hidden="false" customHeight="false" outlineLevel="0" collapsed="false">
      <c r="A33" s="0" t="s">
        <v>43</v>
      </c>
      <c r="B33" s="0" t="s">
        <v>44</v>
      </c>
      <c r="C33" s="0" t="s">
        <v>3</v>
      </c>
      <c r="D33" s="0" t="n">
        <f aca="false">VLOOKUP(C33,Main!A$2:B$6,2)</f>
        <v>10</v>
      </c>
      <c r="E33" s="0" t="n">
        <f aca="false">SUM(D33:D34)+E5+E11</f>
        <v>250</v>
      </c>
    </row>
    <row r="34" customFormat="false" ht="12.8" hidden="false" customHeight="false" outlineLevel="0" collapsed="false">
      <c r="C34" s="0" t="s">
        <v>45</v>
      </c>
      <c r="D34" s="0" t="n">
        <f aca="false">VLOOKUP(C34,Main!A$2:B$6,2)</f>
        <v>80</v>
      </c>
    </row>
    <row r="36" customFormat="false" ht="12.8" hidden="false" customHeight="false" outlineLevel="0" collapsed="false">
      <c r="A36" s="0" t="s">
        <v>46</v>
      </c>
      <c r="B36" s="0" t="s">
        <v>47</v>
      </c>
      <c r="C36" s="0" t="s">
        <v>2</v>
      </c>
      <c r="D36" s="0" t="n">
        <f aca="false">VLOOKUP(C36,Main!A$2:B$6,2)</f>
        <v>70</v>
      </c>
      <c r="E36" s="0" t="n">
        <f aca="false">SUM(D36:D38)+E5+E11</f>
        <v>330</v>
      </c>
    </row>
    <row r="37" customFormat="false" ht="12.8" hidden="false" customHeight="false" outlineLevel="0" collapsed="false">
      <c r="C37" s="0" t="s">
        <v>45</v>
      </c>
      <c r="D37" s="0" t="n">
        <f aca="false">VLOOKUP(C37,Main!A$2:B$6,2)</f>
        <v>80</v>
      </c>
    </row>
    <row r="38" customFormat="false" ht="12.8" hidden="false" customHeight="false" outlineLevel="0" collapsed="false">
      <c r="C38" s="0" t="s">
        <v>6</v>
      </c>
      <c r="D38" s="0" t="n">
        <f aca="false">VLOOKUP(C38,Main!A$2:B$6,2)</f>
        <v>20</v>
      </c>
    </row>
    <row r="40" customFormat="false" ht="12.8" hidden="false" customHeight="false" outlineLevel="0" collapsed="false">
      <c r="A40" s="0" t="s">
        <v>48</v>
      </c>
      <c r="B40" s="0" t="s">
        <v>19</v>
      </c>
      <c r="C40" s="0" t="s">
        <v>3</v>
      </c>
      <c r="D40" s="0" t="n">
        <f aca="false">VLOOKUP(C40,Main!A$2:B$6,2)</f>
        <v>10</v>
      </c>
      <c r="E40" s="0" t="n">
        <f aca="false">SUM(D40:D45)+E5+E11</f>
        <v>380</v>
      </c>
    </row>
    <row r="41" customFormat="false" ht="12.8" hidden="false" customHeight="false" outlineLevel="0" collapsed="false">
      <c r="C41" s="0" t="s">
        <v>6</v>
      </c>
      <c r="D41" s="0" t="n">
        <f aca="false">VLOOKUP(C41,Main!A$2:B$6,2)</f>
        <v>20</v>
      </c>
    </row>
    <row r="42" customFormat="false" ht="12.8" hidden="false" customHeight="false" outlineLevel="0" collapsed="false">
      <c r="C42" s="0" t="s">
        <v>5</v>
      </c>
      <c r="D42" s="0" t="n">
        <f aca="false">VLOOKUP(C42,Main!A$2:B$6,2)</f>
        <v>80</v>
      </c>
    </row>
    <row r="43" customFormat="false" ht="12.8" hidden="false" customHeight="false" outlineLevel="0" collapsed="false">
      <c r="C43" s="0" t="s">
        <v>5</v>
      </c>
      <c r="D43" s="0" t="n">
        <f aca="false">VLOOKUP(C43,Main!A$2:B$6,2)</f>
        <v>80</v>
      </c>
    </row>
    <row r="44" customFormat="false" ht="12.8" hidden="false" customHeight="false" outlineLevel="0" collapsed="false">
      <c r="C44" s="0" t="s">
        <v>3</v>
      </c>
      <c r="D44" s="0" t="n">
        <f aca="false">VLOOKUP(C44,Main!A$2:B$6,2)</f>
        <v>10</v>
      </c>
    </row>
    <row r="45" customFormat="false" ht="12.8" hidden="false" customHeight="false" outlineLevel="0" collapsed="false">
      <c r="C45" s="0" t="s">
        <v>6</v>
      </c>
      <c r="D45" s="0" t="n">
        <f aca="false">VLOOKUP(C45,Main!A$2:B$6,2)</f>
        <v>20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LibreOffice/5.1.5.2$Linux_X86_64 LibreOffice_project/10$Build-2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2016-09-16T08:06:23Z</dcterms:created>
  <dc:creator>Dan Bennett</dc:creator>
  <dc:description/>
  <dc:language>en-US</dc:language>
  <cp:lastModifiedBy>Dan Bennett</cp:lastModifiedBy>
  <dcterms:modified xsi:type="dcterms:W3CDTF">2016-09-19T15:30:58Z</dcterms:modified>
  <cp:revision>3</cp:revision>
  <dc:subject/>
  <dc:title/>
</cp:coreProperties>
</file>